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2" r:id="rId1"/>
    <sheet name="Sheet2" sheetId="3" r:id="rId2"/>
  </sheets>
  <calcPr calcId="152511"/>
</workbook>
</file>

<file path=xl/calcChain.xml><?xml version="1.0" encoding="utf-8"?>
<calcChain xmlns="http://schemas.openxmlformats.org/spreadsheetml/2006/main">
  <c r="R9" i="2" l="1"/>
  <c r="V10" i="2" l="1"/>
  <c r="S10" i="2" s="1"/>
  <c r="V11" i="2"/>
  <c r="V12" i="2"/>
  <c r="V13" i="2"/>
  <c r="V14" i="2"/>
  <c r="U11" i="2"/>
  <c r="U12" i="2"/>
  <c r="U13" i="2"/>
  <c r="U14" i="2"/>
  <c r="U10" i="2"/>
  <c r="T10" i="2"/>
  <c r="T11" i="2"/>
  <c r="T12" i="2"/>
  <c r="S12" i="2" s="1"/>
  <c r="T13" i="2"/>
  <c r="S13" i="2" s="1"/>
  <c r="T14" i="2"/>
  <c r="S14" i="2" s="1"/>
  <c r="S11" i="2" l="1"/>
  <c r="P10" i="2"/>
  <c r="P11" i="2"/>
  <c r="P12" i="2"/>
  <c r="P13" i="2"/>
  <c r="P14" i="2"/>
  <c r="Q9" i="2"/>
  <c r="P9" i="2" l="1"/>
  <c r="B10" i="2"/>
  <c r="B11" i="2"/>
  <c r="B12" i="2"/>
  <c r="B13" i="2"/>
  <c r="B14" i="2"/>
  <c r="M14" i="2"/>
  <c r="J14" i="2"/>
  <c r="E14" i="2"/>
  <c r="M13" i="2"/>
  <c r="J13" i="2"/>
  <c r="E13" i="2"/>
  <c r="M12" i="2"/>
  <c r="J12" i="2"/>
  <c r="E12" i="2"/>
  <c r="M11" i="2"/>
  <c r="J11" i="2"/>
  <c r="E11" i="2"/>
  <c r="M10" i="2"/>
  <c r="J10" i="2"/>
  <c r="E10" i="2"/>
  <c r="O9" i="2"/>
  <c r="U9" i="2" s="1"/>
  <c r="N9" i="2"/>
  <c r="J9" i="2"/>
  <c r="G9" i="2"/>
  <c r="E9" i="2" s="1"/>
  <c r="D9" i="2"/>
  <c r="V9" i="2" s="1"/>
  <c r="C9" i="2"/>
  <c r="B9" i="2" l="1"/>
  <c r="T9" i="2"/>
  <c r="S9" i="2" s="1"/>
  <c r="M9" i="2"/>
</calcChain>
</file>

<file path=xl/sharedStrings.xml><?xml version="1.0" encoding="utf-8"?>
<sst xmlns="http://schemas.openxmlformats.org/spreadsheetml/2006/main" count="67" uniqueCount="52">
  <si>
    <t>乐山市</t>
    <phoneticPr fontId="1" type="noConversion"/>
  </si>
  <si>
    <t>市中区</t>
    <phoneticPr fontId="1" type="noConversion"/>
  </si>
  <si>
    <t>五通桥</t>
    <phoneticPr fontId="1" type="noConversion"/>
  </si>
  <si>
    <t>沙湾区</t>
    <phoneticPr fontId="1" type="noConversion"/>
  </si>
  <si>
    <t>金口河</t>
    <phoneticPr fontId="1" type="noConversion"/>
  </si>
  <si>
    <t>高新区</t>
    <phoneticPr fontId="1" type="noConversion"/>
  </si>
  <si>
    <t>合计</t>
    <phoneticPr fontId="1" type="noConversion"/>
  </si>
  <si>
    <t>中央补贴</t>
    <phoneticPr fontId="1" type="noConversion"/>
  </si>
  <si>
    <t>省级补贴</t>
    <phoneticPr fontId="1" type="noConversion"/>
  </si>
  <si>
    <t>市级补贴</t>
    <phoneticPr fontId="1" type="noConversion"/>
  </si>
  <si>
    <t>拨付资金</t>
    <phoneticPr fontId="1" type="noConversion"/>
  </si>
  <si>
    <t>区县</t>
    <phoneticPr fontId="1" type="noConversion"/>
  </si>
  <si>
    <t>结转2023年使用资金</t>
    <phoneticPr fontId="1" type="noConversion"/>
  </si>
  <si>
    <t>地震保险</t>
    <phoneticPr fontId="1" type="noConversion"/>
  </si>
  <si>
    <t>省清算</t>
    <phoneticPr fontId="1" type="noConversion"/>
  </si>
  <si>
    <t>2021年结转2022年保费补贴资金
（乐市财政金（2023）8号）</t>
    <phoneticPr fontId="1" type="noConversion"/>
  </si>
  <si>
    <t>（2）</t>
    <phoneticPr fontId="1" type="noConversion"/>
  </si>
  <si>
    <t>（3）</t>
    <phoneticPr fontId="1" type="noConversion"/>
  </si>
  <si>
    <t>2022年下达农险补贴资金
（乐市财政金（2022）8号、乐市财政金（2023）8号、乐市财政金（2022）13号）</t>
    <phoneticPr fontId="1" type="noConversion"/>
  </si>
  <si>
    <t>乐市财政金（2022）8号</t>
    <phoneticPr fontId="1" type="noConversion"/>
  </si>
  <si>
    <t>乐市财政金（2023）8号</t>
    <phoneticPr fontId="1" type="noConversion"/>
  </si>
  <si>
    <t>（7）</t>
    <phoneticPr fontId="1" type="noConversion"/>
  </si>
  <si>
    <t>（8）</t>
    <phoneticPr fontId="1" type="noConversion"/>
  </si>
  <si>
    <t>乐市财政金（2022）13号</t>
    <phoneticPr fontId="1" type="noConversion"/>
  </si>
  <si>
    <t>2022年使用资金
(乐山财政金【2023】3号、乐山财政金【2023】4号）</t>
    <phoneticPr fontId="1" type="noConversion"/>
  </si>
  <si>
    <t>乐山财政金（2023）3号</t>
    <phoneticPr fontId="1" type="noConversion"/>
  </si>
  <si>
    <t>中央传统大宗农险品种</t>
  </si>
  <si>
    <t>乐山财政金（2023）4号</t>
  </si>
  <si>
    <t>乐山财政金（2023）4号</t>
    <phoneticPr fontId="1" type="noConversion"/>
  </si>
  <si>
    <t>（6）</t>
    <phoneticPr fontId="1" type="noConversion"/>
  </si>
  <si>
    <t>（11）</t>
    <phoneticPr fontId="1" type="noConversion"/>
  </si>
  <si>
    <t>合计</t>
    <phoneticPr fontId="1" type="noConversion"/>
  </si>
  <si>
    <t>（22）</t>
  </si>
  <si>
    <t>县级补贴</t>
    <phoneticPr fontId="1" type="noConversion"/>
  </si>
  <si>
    <t>市县补贴</t>
    <phoneticPr fontId="1" type="noConversion"/>
  </si>
  <si>
    <t>中央补贴</t>
    <phoneticPr fontId="1" type="noConversion"/>
  </si>
  <si>
    <t>（5）</t>
    <phoneticPr fontId="1" type="noConversion"/>
  </si>
  <si>
    <t>（4）=（5）+（6）+（7）+（8）</t>
    <phoneticPr fontId="1" type="noConversion"/>
  </si>
  <si>
    <t>（10）</t>
    <phoneticPr fontId="1" type="noConversion"/>
  </si>
  <si>
    <t>（9）=（10）+（11）</t>
    <phoneticPr fontId="1" type="noConversion"/>
  </si>
  <si>
    <t>（13）</t>
    <phoneticPr fontId="1" type="noConversion"/>
  </si>
  <si>
    <t>（14）</t>
  </si>
  <si>
    <t>（16）</t>
  </si>
  <si>
    <t>（17）</t>
  </si>
  <si>
    <t>（12）=（13）+（14）+（15）</t>
    <phoneticPr fontId="1" type="noConversion"/>
  </si>
  <si>
    <t>（15）=（16）+（17）</t>
    <phoneticPr fontId="1" type="noConversion"/>
  </si>
  <si>
    <t>（19）=（2）+（5）+（6）-（13）</t>
    <phoneticPr fontId="1" type="noConversion"/>
  </si>
  <si>
    <t>（20）=（7）-（10）-（14）</t>
    <phoneticPr fontId="1" type="noConversion"/>
  </si>
  <si>
    <t>（21）=（3）+（8）-（11）-（16）</t>
    <phoneticPr fontId="1" type="noConversion"/>
  </si>
  <si>
    <t>（18）=（19）+（21）</t>
    <phoneticPr fontId="1" type="noConversion"/>
  </si>
  <si>
    <t>（1）=(2)+(3)</t>
    <phoneticPr fontId="1" type="noConversion"/>
  </si>
  <si>
    <t>2022年政策性农业保险补贴资金结算表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</si>
</sst>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zoomScale="85" zoomScaleNormal="85" workbookViewId="0">
      <selection sqref="A1:W1"/>
    </sheetView>
  </sheetViews>
  <sheetFormatPr defaultRowHeight="13.5" x14ac:dyDescent="0.15"/>
  <cols>
    <col min="1" max="23" width="13.625" customWidth="1"/>
  </cols>
  <sheetData>
    <row r="1" spans="1:23" ht="24" x14ac:dyDescent="0.15">
      <c r="A1" s="9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4" customFormat="1" ht="24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3.5" customHeight="1" x14ac:dyDescent="0.15">
      <c r="A3" s="10" t="s">
        <v>11</v>
      </c>
      <c r="B3" s="13" t="s">
        <v>15</v>
      </c>
      <c r="C3" s="14"/>
      <c r="D3" s="15"/>
      <c r="E3" s="13" t="s">
        <v>18</v>
      </c>
      <c r="F3" s="19"/>
      <c r="G3" s="19"/>
      <c r="H3" s="19"/>
      <c r="I3" s="20"/>
      <c r="J3" s="13" t="s">
        <v>24</v>
      </c>
      <c r="K3" s="19"/>
      <c r="L3" s="19"/>
      <c r="M3" s="19"/>
      <c r="N3" s="19"/>
      <c r="O3" s="19"/>
      <c r="P3" s="19"/>
      <c r="Q3" s="19"/>
      <c r="R3" s="20"/>
      <c r="S3" s="33" t="s">
        <v>12</v>
      </c>
      <c r="T3" s="14"/>
      <c r="U3" s="14"/>
      <c r="V3" s="14"/>
      <c r="W3" s="31" t="s">
        <v>10</v>
      </c>
    </row>
    <row r="4" spans="1:23" x14ac:dyDescent="0.15">
      <c r="A4" s="11"/>
      <c r="B4" s="16"/>
      <c r="C4" s="17"/>
      <c r="D4" s="18"/>
      <c r="E4" s="21"/>
      <c r="F4" s="22"/>
      <c r="G4" s="22"/>
      <c r="H4" s="22"/>
      <c r="I4" s="23"/>
      <c r="J4" s="21"/>
      <c r="K4" s="22"/>
      <c r="L4" s="22"/>
      <c r="M4" s="22"/>
      <c r="N4" s="22"/>
      <c r="O4" s="22"/>
      <c r="P4" s="22"/>
      <c r="Q4" s="22"/>
      <c r="R4" s="23"/>
      <c r="S4" s="16"/>
      <c r="T4" s="17"/>
      <c r="U4" s="17"/>
      <c r="V4" s="17"/>
      <c r="W4" s="31"/>
    </row>
    <row r="5" spans="1:23" ht="32.25" customHeight="1" x14ac:dyDescent="0.15">
      <c r="A5" s="11"/>
      <c r="B5" s="24" t="s">
        <v>6</v>
      </c>
      <c r="C5" s="24" t="s">
        <v>7</v>
      </c>
      <c r="D5" s="24" t="s">
        <v>9</v>
      </c>
      <c r="E5" s="24" t="s">
        <v>6</v>
      </c>
      <c r="F5" s="27" t="s">
        <v>7</v>
      </c>
      <c r="G5" s="28"/>
      <c r="H5" s="24" t="s">
        <v>8</v>
      </c>
      <c r="I5" s="24" t="s">
        <v>9</v>
      </c>
      <c r="J5" s="27" t="s">
        <v>13</v>
      </c>
      <c r="K5" s="32"/>
      <c r="L5" s="28"/>
      <c r="M5" s="27" t="s">
        <v>26</v>
      </c>
      <c r="N5" s="32"/>
      <c r="O5" s="32"/>
      <c r="P5" s="32"/>
      <c r="Q5" s="32"/>
      <c r="R5" s="28"/>
      <c r="S5" s="24" t="s">
        <v>31</v>
      </c>
      <c r="T5" s="24" t="s">
        <v>35</v>
      </c>
      <c r="U5" s="24" t="s">
        <v>14</v>
      </c>
      <c r="V5" s="27" t="s">
        <v>9</v>
      </c>
      <c r="W5" s="31"/>
    </row>
    <row r="6" spans="1:23" ht="27.75" customHeight="1" x14ac:dyDescent="0.15">
      <c r="A6" s="11"/>
      <c r="B6" s="25"/>
      <c r="C6" s="25"/>
      <c r="D6" s="25"/>
      <c r="E6" s="25"/>
      <c r="F6" s="29"/>
      <c r="G6" s="30"/>
      <c r="H6" s="26"/>
      <c r="I6" s="26"/>
      <c r="J6" s="31" t="s">
        <v>6</v>
      </c>
      <c r="K6" s="5" t="s">
        <v>8</v>
      </c>
      <c r="L6" s="5" t="s">
        <v>9</v>
      </c>
      <c r="M6" s="24" t="s">
        <v>6</v>
      </c>
      <c r="N6" s="5" t="s">
        <v>7</v>
      </c>
      <c r="O6" s="5" t="s">
        <v>8</v>
      </c>
      <c r="P6" s="24" t="s">
        <v>34</v>
      </c>
      <c r="Q6" s="5" t="s">
        <v>9</v>
      </c>
      <c r="R6" s="5" t="s">
        <v>33</v>
      </c>
      <c r="S6" s="25"/>
      <c r="T6" s="25"/>
      <c r="U6" s="25"/>
      <c r="V6" s="34"/>
      <c r="W6" s="31"/>
    </row>
    <row r="7" spans="1:23" ht="54" customHeight="1" x14ac:dyDescent="0.15">
      <c r="A7" s="11"/>
      <c r="B7" s="26"/>
      <c r="C7" s="26"/>
      <c r="D7" s="26"/>
      <c r="E7" s="26"/>
      <c r="F7" s="6" t="s">
        <v>19</v>
      </c>
      <c r="G7" s="6" t="s">
        <v>20</v>
      </c>
      <c r="H7" s="6" t="s">
        <v>19</v>
      </c>
      <c r="I7" s="6" t="s">
        <v>23</v>
      </c>
      <c r="J7" s="31"/>
      <c r="K7" s="6" t="s">
        <v>25</v>
      </c>
      <c r="L7" s="6" t="s">
        <v>25</v>
      </c>
      <c r="M7" s="26"/>
      <c r="N7" s="6" t="s">
        <v>28</v>
      </c>
      <c r="O7" s="6" t="s">
        <v>27</v>
      </c>
      <c r="P7" s="26"/>
      <c r="Q7" s="6" t="s">
        <v>27</v>
      </c>
      <c r="R7" s="6" t="s">
        <v>27</v>
      </c>
      <c r="S7" s="26"/>
      <c r="T7" s="26"/>
      <c r="U7" s="26"/>
      <c r="V7" s="29"/>
      <c r="W7" s="31"/>
    </row>
    <row r="8" spans="1:23" ht="33.75" x14ac:dyDescent="0.15">
      <c r="A8" s="12"/>
      <c r="B8" s="7" t="s">
        <v>50</v>
      </c>
      <c r="C8" s="7" t="s">
        <v>16</v>
      </c>
      <c r="D8" s="7" t="s">
        <v>17</v>
      </c>
      <c r="E8" s="7" t="s">
        <v>37</v>
      </c>
      <c r="F8" s="7" t="s">
        <v>36</v>
      </c>
      <c r="G8" s="7" t="s">
        <v>29</v>
      </c>
      <c r="H8" s="7" t="s">
        <v>21</v>
      </c>
      <c r="I8" s="7" t="s">
        <v>22</v>
      </c>
      <c r="J8" s="7" t="s">
        <v>39</v>
      </c>
      <c r="K8" s="7" t="s">
        <v>38</v>
      </c>
      <c r="L8" s="7" t="s">
        <v>30</v>
      </c>
      <c r="M8" s="7" t="s">
        <v>44</v>
      </c>
      <c r="N8" s="7" t="s">
        <v>40</v>
      </c>
      <c r="O8" s="7" t="s">
        <v>41</v>
      </c>
      <c r="P8" s="7" t="s">
        <v>45</v>
      </c>
      <c r="Q8" s="7" t="s">
        <v>42</v>
      </c>
      <c r="R8" s="7" t="s">
        <v>43</v>
      </c>
      <c r="S8" s="7" t="s">
        <v>49</v>
      </c>
      <c r="T8" s="7" t="s">
        <v>46</v>
      </c>
      <c r="U8" s="7" t="s">
        <v>47</v>
      </c>
      <c r="V8" s="7" t="s">
        <v>48</v>
      </c>
      <c r="W8" s="7" t="s">
        <v>32</v>
      </c>
    </row>
    <row r="9" spans="1:23" ht="15" customHeight="1" x14ac:dyDescent="0.15">
      <c r="A9" s="2" t="s">
        <v>0</v>
      </c>
      <c r="B9" s="8">
        <f>C9+D9</f>
        <v>1697.14</v>
      </c>
      <c r="C9" s="8">
        <f>SUM(C10:C14)</f>
        <v>797.70000000000016</v>
      </c>
      <c r="D9" s="8">
        <f>SUM(D10:D14)</f>
        <v>899.43999999999994</v>
      </c>
      <c r="E9" s="8">
        <f>F9+G9+H9+I9</f>
        <v>2115</v>
      </c>
      <c r="F9" s="8">
        <v>830</v>
      </c>
      <c r="G9" s="8">
        <f>SUM(G10:G14)</f>
        <v>359</v>
      </c>
      <c r="H9" s="8">
        <v>526</v>
      </c>
      <c r="I9" s="8">
        <v>400</v>
      </c>
      <c r="J9" s="8">
        <f>K9+L9</f>
        <v>101.42</v>
      </c>
      <c r="K9" s="8">
        <v>76.42</v>
      </c>
      <c r="L9" s="8">
        <v>25</v>
      </c>
      <c r="M9" s="8">
        <f>Q9+O9+N9</f>
        <v>1504.42</v>
      </c>
      <c r="N9" s="8">
        <f>SUM(N10:N14)</f>
        <v>976.36</v>
      </c>
      <c r="O9" s="8">
        <f t="shared" ref="O9" si="0">SUM(O10:O14)</f>
        <v>478.81999999999994</v>
      </c>
      <c r="P9" s="8">
        <f>Q9+R9</f>
        <v>123.49000000000001</v>
      </c>
      <c r="Q9" s="8">
        <f>SUM(Q10:Q14)</f>
        <v>49.24</v>
      </c>
      <c r="R9" s="8">
        <f>SUM(R10:R14)</f>
        <v>74.25</v>
      </c>
      <c r="S9" s="8">
        <f>T9+V9</f>
        <v>2235.5400000000004</v>
      </c>
      <c r="T9" s="8">
        <f>C9+F9+G9-N9</f>
        <v>1010.3400000000003</v>
      </c>
      <c r="U9" s="8">
        <f>H9-K9-O9</f>
        <v>-29.239999999999952</v>
      </c>
      <c r="V9" s="8">
        <f>D9+I9-L9-Q9</f>
        <v>1225.2</v>
      </c>
      <c r="W9" s="8">
        <v>29.24</v>
      </c>
    </row>
    <row r="10" spans="1:23" ht="15" customHeight="1" x14ac:dyDescent="0.15">
      <c r="A10" s="1" t="s">
        <v>1</v>
      </c>
      <c r="B10" s="8">
        <f t="shared" ref="B10:B14" si="1">C10+D10</f>
        <v>963.68000000000006</v>
      </c>
      <c r="C10" s="8">
        <v>517.25</v>
      </c>
      <c r="D10" s="8">
        <v>446.43</v>
      </c>
      <c r="E10" s="8">
        <f t="shared" ref="E10:E14" si="2">F10+G10+H10+I10</f>
        <v>950.6</v>
      </c>
      <c r="F10" s="8">
        <v>367</v>
      </c>
      <c r="G10" s="8">
        <v>180</v>
      </c>
      <c r="H10" s="8">
        <v>249</v>
      </c>
      <c r="I10" s="8">
        <v>154.6</v>
      </c>
      <c r="J10" s="8">
        <f t="shared" ref="J10:J14" si="3">K10+L10</f>
        <v>26.92</v>
      </c>
      <c r="K10" s="8">
        <v>19.350000000000001</v>
      </c>
      <c r="L10" s="8">
        <v>7.57</v>
      </c>
      <c r="M10" s="8">
        <f t="shared" ref="M10:M14" si="4">Q10+O10+N10</f>
        <v>748.65</v>
      </c>
      <c r="N10" s="8">
        <v>489.68</v>
      </c>
      <c r="O10" s="8">
        <v>232.26</v>
      </c>
      <c r="P10" s="8">
        <f t="shared" ref="P10:P14" si="5">Q10+R10</f>
        <v>67.099999999999994</v>
      </c>
      <c r="Q10" s="8">
        <v>26.71</v>
      </c>
      <c r="R10" s="8">
        <v>40.39</v>
      </c>
      <c r="S10" s="8">
        <f t="shared" ref="S10:S14" si="6">T10+V10</f>
        <v>1141.3199999999997</v>
      </c>
      <c r="T10" s="8">
        <f t="shared" ref="T10:T14" si="7">C10+F10+G10-N10</f>
        <v>574.56999999999994</v>
      </c>
      <c r="U10" s="8">
        <f>H10-K10-O10</f>
        <v>-2.6099999999999852</v>
      </c>
      <c r="V10" s="8">
        <f t="shared" ref="V10:V14" si="8">D10+I10-L10-Q10</f>
        <v>566.74999999999989</v>
      </c>
      <c r="W10" s="8">
        <v>2.61</v>
      </c>
    </row>
    <row r="11" spans="1:23" ht="15" customHeight="1" x14ac:dyDescent="0.15">
      <c r="A11" s="1" t="s">
        <v>2</v>
      </c>
      <c r="B11" s="8">
        <f t="shared" si="1"/>
        <v>395.3</v>
      </c>
      <c r="C11" s="8">
        <v>208.93</v>
      </c>
      <c r="D11" s="8">
        <v>186.37</v>
      </c>
      <c r="E11" s="8">
        <f t="shared" si="2"/>
        <v>363</v>
      </c>
      <c r="F11" s="8">
        <v>182</v>
      </c>
      <c r="G11" s="8">
        <v>68</v>
      </c>
      <c r="H11" s="8">
        <v>48</v>
      </c>
      <c r="I11" s="8">
        <v>65</v>
      </c>
      <c r="J11" s="8">
        <f t="shared" si="3"/>
        <v>36.51</v>
      </c>
      <c r="K11" s="8">
        <v>28.52</v>
      </c>
      <c r="L11" s="8">
        <v>7.99</v>
      </c>
      <c r="M11" s="8">
        <f t="shared" si="4"/>
        <v>280.20999999999998</v>
      </c>
      <c r="N11" s="8">
        <v>181.54</v>
      </c>
      <c r="O11" s="8">
        <v>89.14</v>
      </c>
      <c r="P11" s="8">
        <f t="shared" si="5"/>
        <v>23.96</v>
      </c>
      <c r="Q11" s="8">
        <v>9.5299999999999994</v>
      </c>
      <c r="R11" s="8">
        <v>14.43</v>
      </c>
      <c r="S11" s="8">
        <f t="shared" si="6"/>
        <v>511.24</v>
      </c>
      <c r="T11" s="8">
        <f t="shared" si="7"/>
        <v>277.39</v>
      </c>
      <c r="U11" s="8">
        <f t="shared" ref="U11:U14" si="9">H11-K11-O11</f>
        <v>-69.66</v>
      </c>
      <c r="V11" s="8">
        <f t="shared" si="8"/>
        <v>233.85</v>
      </c>
      <c r="W11" s="8">
        <v>69.66</v>
      </c>
    </row>
    <row r="12" spans="1:23" ht="15" customHeight="1" x14ac:dyDescent="0.15">
      <c r="A12" s="1" t="s">
        <v>3</v>
      </c>
      <c r="B12" s="8">
        <f t="shared" si="1"/>
        <v>104.7</v>
      </c>
      <c r="C12" s="8">
        <v>-16.53</v>
      </c>
      <c r="D12" s="8">
        <v>121.23</v>
      </c>
      <c r="E12" s="8">
        <f t="shared" si="2"/>
        <v>432.6</v>
      </c>
      <c r="F12" s="8">
        <v>199</v>
      </c>
      <c r="G12" s="8">
        <v>72</v>
      </c>
      <c r="H12" s="8">
        <v>91</v>
      </c>
      <c r="I12" s="8">
        <v>70.599999999999994</v>
      </c>
      <c r="J12" s="8">
        <f t="shared" si="3"/>
        <v>26.73</v>
      </c>
      <c r="K12" s="8">
        <v>20.43</v>
      </c>
      <c r="L12" s="8">
        <v>6.3</v>
      </c>
      <c r="M12" s="8">
        <f t="shared" si="4"/>
        <v>297.28000000000003</v>
      </c>
      <c r="N12" s="8">
        <v>193.71</v>
      </c>
      <c r="O12" s="8">
        <v>93.06</v>
      </c>
      <c r="P12" s="8">
        <f t="shared" si="5"/>
        <v>26.27</v>
      </c>
      <c r="Q12" s="8">
        <v>10.51</v>
      </c>
      <c r="R12" s="8">
        <v>15.76</v>
      </c>
      <c r="S12" s="8">
        <f t="shared" si="6"/>
        <v>235.77999999999997</v>
      </c>
      <c r="T12" s="8">
        <f t="shared" si="7"/>
        <v>60.759999999999991</v>
      </c>
      <c r="U12" s="8">
        <f t="shared" si="9"/>
        <v>-22.490000000000009</v>
      </c>
      <c r="V12" s="8">
        <f t="shared" si="8"/>
        <v>175.01999999999998</v>
      </c>
      <c r="W12" s="8">
        <v>22.5</v>
      </c>
    </row>
    <row r="13" spans="1:23" ht="15" customHeight="1" x14ac:dyDescent="0.15">
      <c r="A13" s="1" t="s">
        <v>4</v>
      </c>
      <c r="B13" s="8">
        <f t="shared" si="1"/>
        <v>98.5</v>
      </c>
      <c r="C13" s="8">
        <v>15.7</v>
      </c>
      <c r="D13" s="8">
        <v>82.8</v>
      </c>
      <c r="E13" s="8">
        <f t="shared" si="2"/>
        <v>306.39999999999998</v>
      </c>
      <c r="F13" s="8">
        <v>53</v>
      </c>
      <c r="G13" s="8">
        <v>28</v>
      </c>
      <c r="H13" s="8">
        <v>128</v>
      </c>
      <c r="I13" s="8">
        <v>97.4</v>
      </c>
      <c r="J13" s="8">
        <f t="shared" si="3"/>
        <v>9.89</v>
      </c>
      <c r="K13" s="8">
        <v>7.04</v>
      </c>
      <c r="L13" s="8">
        <v>2.85</v>
      </c>
      <c r="M13" s="8">
        <f t="shared" si="4"/>
        <v>130.61000000000001</v>
      </c>
      <c r="N13" s="8">
        <v>80.13</v>
      </c>
      <c r="O13" s="8">
        <v>49.71</v>
      </c>
      <c r="P13" s="8">
        <f t="shared" si="5"/>
        <v>1.86</v>
      </c>
      <c r="Q13" s="8">
        <v>0.77</v>
      </c>
      <c r="R13" s="8">
        <v>1.0900000000000001</v>
      </c>
      <c r="S13" s="8">
        <f t="shared" si="6"/>
        <v>193.14999999999998</v>
      </c>
      <c r="T13" s="8">
        <f t="shared" si="7"/>
        <v>16.570000000000007</v>
      </c>
      <c r="U13" s="8">
        <f t="shared" si="9"/>
        <v>71.25</v>
      </c>
      <c r="V13" s="8">
        <f t="shared" si="8"/>
        <v>176.57999999999998</v>
      </c>
      <c r="W13" s="8">
        <v>-71.25</v>
      </c>
    </row>
    <row r="14" spans="1:23" ht="15" customHeight="1" x14ac:dyDescent="0.15">
      <c r="A14" s="1" t="s">
        <v>5</v>
      </c>
      <c r="B14" s="8">
        <f t="shared" si="1"/>
        <v>134.95999999999998</v>
      </c>
      <c r="C14" s="8">
        <v>72.349999999999994</v>
      </c>
      <c r="D14" s="8">
        <v>62.61</v>
      </c>
      <c r="E14" s="8">
        <f t="shared" si="2"/>
        <v>62.4</v>
      </c>
      <c r="F14" s="8">
        <v>29</v>
      </c>
      <c r="G14" s="8">
        <v>11</v>
      </c>
      <c r="H14" s="8">
        <v>10</v>
      </c>
      <c r="I14" s="8">
        <v>12.4</v>
      </c>
      <c r="J14" s="8">
        <f t="shared" si="3"/>
        <v>1.37</v>
      </c>
      <c r="K14" s="8">
        <v>1.08</v>
      </c>
      <c r="L14" s="8">
        <v>0.28999999999999998</v>
      </c>
      <c r="M14" s="8">
        <f t="shared" si="4"/>
        <v>47.67</v>
      </c>
      <c r="N14" s="8">
        <v>31.3</v>
      </c>
      <c r="O14" s="8">
        <v>14.65</v>
      </c>
      <c r="P14" s="8">
        <f t="shared" si="5"/>
        <v>4.3</v>
      </c>
      <c r="Q14" s="8">
        <v>1.72</v>
      </c>
      <c r="R14" s="8">
        <v>2.5799999999999996</v>
      </c>
      <c r="S14" s="8">
        <f t="shared" si="6"/>
        <v>154.05000000000001</v>
      </c>
      <c r="T14" s="8">
        <f t="shared" si="7"/>
        <v>81.05</v>
      </c>
      <c r="U14" s="8">
        <f t="shared" si="9"/>
        <v>-5.73</v>
      </c>
      <c r="V14" s="8">
        <f t="shared" si="8"/>
        <v>73</v>
      </c>
      <c r="W14" s="8">
        <v>5.73</v>
      </c>
    </row>
  </sheetData>
  <mergeCells count="23">
    <mergeCell ref="J5:L5"/>
    <mergeCell ref="W3:W7"/>
    <mergeCell ref="S3:V4"/>
    <mergeCell ref="S5:S7"/>
    <mergeCell ref="T5:T7"/>
    <mergeCell ref="U5:U7"/>
    <mergeCell ref="V5:V7"/>
    <mergeCell ref="A1:W1"/>
    <mergeCell ref="A3:A8"/>
    <mergeCell ref="B3:D4"/>
    <mergeCell ref="E3:I4"/>
    <mergeCell ref="B5:B7"/>
    <mergeCell ref="C5:C7"/>
    <mergeCell ref="D5:D7"/>
    <mergeCell ref="E5:E7"/>
    <mergeCell ref="F5:G6"/>
    <mergeCell ref="H5:H6"/>
    <mergeCell ref="I5:I6"/>
    <mergeCell ref="J6:J7"/>
    <mergeCell ref="M6:M7"/>
    <mergeCell ref="J3:R4"/>
    <mergeCell ref="M5:R5"/>
    <mergeCell ref="P6:P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2024-01-16T02:53:05Z</dcterms:modified>
</cp:coreProperties>
</file>