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125"/>
  </bookViews>
  <sheets>
    <sheet name="附件" sheetId="1" r:id="rId1"/>
  </sheets>
  <definedNames>
    <definedName name="_xlnm._FilterDatabase" localSheetId="0" hidden="1">附件!$A$2:$AM$12</definedName>
    <definedName name="_xlnm.Print_Titles" localSheetId="0">附件!$4:$7</definedName>
  </definedNames>
  <calcPr calcId="144525"/>
</workbook>
</file>

<file path=xl/calcChain.xml><?xml version="1.0" encoding="utf-8"?>
<calcChain xmlns="http://schemas.openxmlformats.org/spreadsheetml/2006/main">
  <c r="AL12" i="1" l="1"/>
  <c r="AG12" i="1"/>
  <c r="AD12" i="1"/>
  <c r="W12" i="1"/>
  <c r="J12" i="1" s="1"/>
  <c r="H12" i="1" s="1"/>
  <c r="N12" i="1"/>
  <c r="K12" i="1"/>
  <c r="I12" i="1"/>
  <c r="G12" i="1"/>
  <c r="F12" i="1"/>
  <c r="AL10" i="1"/>
  <c r="AG10" i="1"/>
  <c r="AD10" i="1"/>
  <c r="W10" i="1"/>
  <c r="J10" i="1" s="1"/>
  <c r="N10" i="1"/>
  <c r="G10" i="1" s="1"/>
  <c r="E10" i="1" s="1"/>
  <c r="K10" i="1"/>
  <c r="I10" i="1"/>
  <c r="F10" i="1"/>
  <c r="C10" i="1" s="1"/>
  <c r="AL11" i="1"/>
  <c r="AG11" i="1"/>
  <c r="AD11" i="1"/>
  <c r="U11" i="1"/>
  <c r="K11" i="1" s="1"/>
  <c r="N11" i="1"/>
  <c r="I11" i="1"/>
  <c r="G11" i="1"/>
  <c r="F11" i="1"/>
  <c r="C11" i="1" s="1"/>
  <c r="AL9" i="1"/>
  <c r="AG9" i="1"/>
  <c r="AD9" i="1"/>
  <c r="W9" i="1"/>
  <c r="J9" i="1" s="1"/>
  <c r="N9" i="1"/>
  <c r="G9" i="1" s="1"/>
  <c r="K9" i="1"/>
  <c r="I9" i="1"/>
  <c r="F9" i="1"/>
  <c r="AO8" i="1"/>
  <c r="AN8" i="1"/>
  <c r="AM8" i="1"/>
  <c r="AK8" i="1"/>
  <c r="AI8" i="1"/>
  <c r="AH8" i="1"/>
  <c r="AF8" i="1"/>
  <c r="AD8" i="1" s="1"/>
  <c r="AC8" i="1"/>
  <c r="AA8" i="1"/>
  <c r="Z8" i="1"/>
  <c r="Y8" i="1"/>
  <c r="X8" i="1"/>
  <c r="V8" i="1"/>
  <c r="U8" i="1"/>
  <c r="W8" i="1" s="1"/>
  <c r="J8" i="1" s="1"/>
  <c r="S8" i="1"/>
  <c r="R8" i="1"/>
  <c r="Q8" i="1"/>
  <c r="P8" i="1"/>
  <c r="O8" i="1"/>
  <c r="M8" i="1"/>
  <c r="L8" i="1"/>
  <c r="I8" i="1"/>
  <c r="H8" i="1" l="1"/>
  <c r="K8" i="1"/>
  <c r="AL8" i="1"/>
  <c r="F8" i="1"/>
  <c r="AG8" i="1"/>
  <c r="C12" i="1"/>
  <c r="C9" i="1"/>
  <c r="H9" i="1"/>
  <c r="E11" i="1"/>
  <c r="D12" i="1"/>
  <c r="C8" i="1"/>
  <c r="E9" i="1"/>
  <c r="D9" i="1"/>
  <c r="D10" i="1"/>
  <c r="B10" i="1" s="1"/>
  <c r="H10" i="1"/>
  <c r="N8" i="1"/>
  <c r="G8" i="1" s="1"/>
  <c r="D8" i="1" s="1"/>
  <c r="E12" i="1"/>
  <c r="W11" i="1"/>
  <c r="J11" i="1" s="1"/>
  <c r="D11" i="1" s="1"/>
  <c r="B11" i="1" s="1"/>
  <c r="B9" i="1" l="1"/>
  <c r="B12" i="1"/>
  <c r="H11" i="1"/>
  <c r="E8" i="1"/>
  <c r="B8" i="1"/>
</calcChain>
</file>

<file path=xl/sharedStrings.xml><?xml version="1.0" encoding="utf-8"?>
<sst xmlns="http://schemas.openxmlformats.org/spreadsheetml/2006/main" count="71" uniqueCount="38">
  <si>
    <t>附件</t>
  </si>
  <si>
    <t>2023年中央和省级财政衔接推进乡村振兴补助资金预算表（总表不下发）</t>
  </si>
  <si>
    <t>单位：万元</t>
  </si>
  <si>
    <t>市（州、县）</t>
  </si>
  <si>
    <t>合计</t>
  </si>
  <si>
    <t>巩固脱贫攻坚成果和乡村振兴任务</t>
  </si>
  <si>
    <t>少数民族发展任务</t>
  </si>
  <si>
    <t>以工代赈任务</t>
  </si>
  <si>
    <t>欠发达国有农场巩固提升任务</t>
  </si>
  <si>
    <t>欠发达国有林场巩固提升任务</t>
  </si>
  <si>
    <t>农村脱贫残疾人巩固提升任务</t>
  </si>
  <si>
    <t>备注</t>
  </si>
  <si>
    <t>中央资金</t>
  </si>
  <si>
    <t>省级资金</t>
  </si>
  <si>
    <t>总计</t>
  </si>
  <si>
    <t>提前下达</t>
  </si>
  <si>
    <t>此次下达</t>
  </si>
  <si>
    <t>小计</t>
  </si>
  <si>
    <t>其中</t>
  </si>
  <si>
    <t>支持国家乡村振兴重点帮扶县</t>
  </si>
  <si>
    <t>支持人口较多的易地扶贫搬迁集中安置区后续扶持</t>
  </si>
  <si>
    <t>支持规划内的易地扶贫搬迁贴息补助</t>
  </si>
  <si>
    <t>支持发展新型农村集体经济</t>
  </si>
  <si>
    <t>乡村振兴重点帮扶优秀县激励</t>
  </si>
  <si>
    <t>督查激励</t>
  </si>
  <si>
    <t>支持省级乡村振兴重点帮扶县</t>
  </si>
  <si>
    <t>支持遭受地震灾害巩固脱贫攻坚成果任务较重地区</t>
  </si>
  <si>
    <t>乡村振兴重点帮扶优秀村激励</t>
  </si>
  <si>
    <t>乡村振兴成效显著县(市、区)激励</t>
  </si>
  <si>
    <t>乡村振兴先进县(市、区)激励</t>
  </si>
  <si>
    <t>脱贫人口（含监测帮扶对象）山洪灾害危险区责任人公益性岗位</t>
  </si>
  <si>
    <t xml:space="preserve">  乐山市</t>
  </si>
  <si>
    <t xml:space="preserve">    市中区</t>
  </si>
  <si>
    <t xml:space="preserve">    沙湾区</t>
  </si>
  <si>
    <t>沙湾区国有林场95万元</t>
  </si>
  <si>
    <t xml:space="preserve">    五通桥区</t>
  </si>
  <si>
    <t xml:space="preserve">    金口河区</t>
  </si>
  <si>
    <t>巩固拓展脱贫攻坚成果和乡村振兴任务省级资金含大小凉山彝区特色优势产业发展和脱贫人口就业资金78万元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</si>
</sst>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Red]\(0.00\)"/>
    <numFmt numFmtId="179" formatCode="0.00_ "/>
    <numFmt numFmtId="180" formatCode="0_ "/>
  </numFmts>
  <fonts count="14">
    <font>
      <sz val="11"/>
      <color theme="1"/>
      <name val="宋体"/>
      <charset val="134"/>
      <scheme val="minor"/>
    </font>
    <font>
      <sz val="16"/>
      <color theme="1"/>
      <name val="宋体"/>
      <family val="3"/>
      <charset val="134"/>
      <scheme val="minor"/>
    </font>
    <font>
      <sz val="11"/>
      <color rgb="FFFF0000"/>
      <name val="宋体"/>
      <family val="3"/>
      <charset val="134"/>
      <scheme val="minor"/>
    </font>
    <font>
      <sz val="24"/>
      <color theme="1"/>
      <name val="黑体"/>
      <family val="3"/>
      <charset val="134"/>
    </font>
    <font>
      <sz val="36"/>
      <color rgb="FF000000"/>
      <name val="方正小标宋简体"/>
      <family val="4"/>
      <charset val="134"/>
    </font>
    <font>
      <sz val="11"/>
      <color rgb="FF000000"/>
      <name val="宋体"/>
      <family val="3"/>
      <charset val="134"/>
      <scheme val="minor"/>
    </font>
    <font>
      <b/>
      <sz val="16"/>
      <color rgb="FF000000"/>
      <name val="宋体"/>
      <family val="3"/>
      <charset val="134"/>
      <scheme val="minor"/>
    </font>
    <font>
      <b/>
      <sz val="16"/>
      <color theme="1"/>
      <name val="宋体"/>
      <family val="3"/>
      <charset val="134"/>
      <scheme val="minor"/>
    </font>
    <font>
      <sz val="11"/>
      <name val="宋体"/>
      <family val="3"/>
      <charset val="134"/>
      <scheme val="minor"/>
    </font>
    <font>
      <b/>
      <sz val="16"/>
      <name val="宋体"/>
      <family val="3"/>
      <charset val="134"/>
      <scheme val="minor"/>
    </font>
    <font>
      <sz val="18"/>
      <name val="宋体"/>
      <family val="3"/>
      <charset val="134"/>
      <scheme val="minor"/>
    </font>
    <font>
      <sz val="20"/>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12" fillId="0" borderId="0"/>
    <xf numFmtId="0" fontId="12" fillId="0" borderId="0"/>
    <xf numFmtId="0" fontId="12" fillId="0" borderId="0"/>
  </cellStyleXfs>
  <cellXfs count="54">
    <xf numFmtId="0" fontId="0" fillId="0" borderId="0" xfId="0">
      <alignment vertical="center"/>
    </xf>
    <xf numFmtId="0" fontId="1" fillId="2" borderId="0" xfId="0" applyFont="1" applyFill="1" applyProtection="1">
      <alignment vertical="center"/>
    </xf>
    <xf numFmtId="0" fontId="1" fillId="2" borderId="0" xfId="0" applyFont="1" applyFill="1" applyAlignment="1">
      <alignment vertical="center"/>
    </xf>
    <xf numFmtId="179" fontId="1" fillId="2" borderId="0" xfId="0" applyNumberFormat="1" applyFont="1" applyFill="1" applyAlignment="1">
      <alignment vertical="center"/>
    </xf>
    <xf numFmtId="0" fontId="0" fillId="2" borderId="0" xfId="0" applyFont="1" applyFill="1" applyAlignment="1">
      <alignment horizontal="center" vertical="center"/>
    </xf>
    <xf numFmtId="0" fontId="0" fillId="2" borderId="0" xfId="0" applyFont="1" applyFill="1">
      <alignment vertical="center"/>
    </xf>
    <xf numFmtId="0" fontId="2" fillId="2" borderId="0" xfId="0" applyFont="1" applyFill="1" applyAlignment="1">
      <alignment horizontal="center" vertical="center"/>
    </xf>
    <xf numFmtId="0" fontId="0"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178" fontId="7" fillId="2" borderId="1" xfId="3" applyNumberFormat="1" applyFont="1" applyFill="1" applyBorder="1" applyAlignment="1">
      <alignment vertical="center" wrapText="1"/>
    </xf>
    <xf numFmtId="180" fontId="7" fillId="2" borderId="1" xfId="0" applyNumberFormat="1" applyFont="1" applyFill="1" applyBorder="1" applyAlignment="1">
      <alignment horizontal="center" vertical="center"/>
    </xf>
    <xf numFmtId="180" fontId="7" fillId="2" borderId="1" xfId="1" applyNumberFormat="1" applyFont="1" applyFill="1" applyBorder="1" applyAlignment="1">
      <alignment horizontal="center" vertical="center"/>
    </xf>
    <xf numFmtId="179" fontId="1" fillId="2" borderId="1" xfId="3" applyNumberFormat="1" applyFont="1" applyFill="1" applyBorder="1" applyAlignment="1">
      <alignment vertical="center" wrapText="1"/>
    </xf>
    <xf numFmtId="180" fontId="1" fillId="2" borderId="1" xfId="0" applyNumberFormat="1" applyFont="1" applyFill="1" applyBorder="1" applyAlignment="1">
      <alignment horizontal="center" vertical="center"/>
    </xf>
    <xf numFmtId="180" fontId="1" fillId="2" borderId="1" xfId="1" applyNumberFormat="1" applyFont="1" applyFill="1" applyBorder="1" applyAlignment="1">
      <alignment horizontal="center" vertical="center"/>
    </xf>
    <xf numFmtId="0" fontId="8"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7" fillId="2" borderId="1" xfId="0" applyFont="1" applyFill="1" applyBorder="1" applyAlignment="1" applyProtection="1">
      <alignment horizontal="left" vertical="center" wrapText="1"/>
    </xf>
    <xf numFmtId="0" fontId="9" fillId="2" borderId="9" xfId="0" applyFont="1" applyFill="1" applyBorder="1" applyAlignment="1" applyProtection="1">
      <alignment horizontal="center" vertical="center" wrapText="1"/>
    </xf>
    <xf numFmtId="180" fontId="7" fillId="2" borderId="1" xfId="1" applyNumberFormat="1" applyFont="1" applyFill="1" applyBorder="1" applyAlignment="1" applyProtection="1">
      <alignment horizontal="center" vertical="center"/>
    </xf>
    <xf numFmtId="180" fontId="1" fillId="2" borderId="1" xfId="1" applyNumberFormat="1" applyFont="1" applyFill="1" applyBorder="1" applyAlignment="1" applyProtection="1">
      <alignment horizontal="center" vertical="center"/>
    </xf>
    <xf numFmtId="0" fontId="0" fillId="2" borderId="0" xfId="0" applyFont="1" applyFill="1" applyBorder="1" applyAlignment="1">
      <alignment horizontal="center" vertical="center"/>
    </xf>
    <xf numFmtId="0" fontId="10" fillId="2" borderId="0" xfId="0" applyFont="1" applyFill="1" applyBorder="1" applyAlignment="1">
      <alignment horizontal="right" vertical="center"/>
    </xf>
    <xf numFmtId="0" fontId="10" fillId="2" borderId="0" xfId="0" applyFont="1" applyFill="1" applyAlignment="1">
      <alignment horizontal="right" vertical="center"/>
    </xf>
    <xf numFmtId="0" fontId="9" fillId="2" borderId="1" xfId="0" applyFont="1" applyFill="1" applyBorder="1" applyAlignment="1" applyProtection="1">
      <alignment horizontal="center" vertical="center" wrapText="1"/>
    </xf>
    <xf numFmtId="0" fontId="11" fillId="2" borderId="0" xfId="0" applyFont="1" applyFill="1" applyAlignment="1">
      <alignment horizontal="center" vertical="center" wrapText="1"/>
    </xf>
    <xf numFmtId="180" fontId="7" fillId="2" borderId="1" xfId="1" applyNumberFormat="1" applyFont="1" applyFill="1" applyBorder="1" applyAlignment="1">
      <alignment horizontal="left" vertical="center" wrapText="1"/>
    </xf>
    <xf numFmtId="180" fontId="1" fillId="2" borderId="1" xfId="1" applyNumberFormat="1"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7" fillId="2" borderId="1"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cellXfs>
  <cellStyles count="4">
    <cellStyle name="常规" xfId="0" builtinId="0"/>
    <cellStyle name="常规 18" xfId="2"/>
    <cellStyle name="常规 3 2" xfId="1"/>
    <cellStyle name="常规 5" xfId="3"/>
  </cellStyles>
  <dxfs count="0"/>
  <tableStyles count="0" defaultTableStyle="TableStyleMedium9" defaultPivotStyle="PivotStyleLight16"/>
  <colors>
    <mruColors>
      <color rgb="FFFF00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
  <sheetViews>
    <sheetView showZeros="0" tabSelected="1" view="pageBreakPreview" zoomScale="55" zoomScaleNormal="71" zoomScaleSheetLayoutView="55" workbookViewId="0">
      <pane ySplit="7" topLeftCell="A8" activePane="bottomLeft" state="frozen"/>
      <selection pane="bottomLeft" activeCell="C13" sqref="C13"/>
    </sheetView>
  </sheetViews>
  <sheetFormatPr defaultColWidth="9" defaultRowHeight="13.5"/>
  <cols>
    <col min="1" max="1" width="20.5" style="4" customWidth="1"/>
    <col min="2" max="3" width="14.75" style="5" customWidth="1"/>
    <col min="4" max="4" width="17.375" style="5" customWidth="1"/>
    <col min="5" max="10" width="14.75" style="5" customWidth="1"/>
    <col min="11" max="11" width="16.375" style="5" customWidth="1"/>
    <col min="12" max="12" width="20.375" style="5" customWidth="1"/>
    <col min="13" max="13" width="14.875" style="4" customWidth="1"/>
    <col min="14" max="14" width="17" style="4" customWidth="1"/>
    <col min="15" max="15" width="16" style="6" customWidth="1"/>
    <col min="16" max="16" width="22" style="6" customWidth="1"/>
    <col min="17" max="20" width="19" style="4" customWidth="1"/>
    <col min="21" max="21" width="15.25" style="4" customWidth="1"/>
    <col min="22" max="22" width="15.125" style="4" customWidth="1"/>
    <col min="23" max="23" width="13" style="4" customWidth="1"/>
    <col min="24" max="24" width="16" style="4" customWidth="1"/>
    <col min="25" max="29" width="19" style="4" customWidth="1"/>
    <col min="30" max="30" width="20.25" style="4" customWidth="1"/>
    <col min="31" max="33" width="15.625" style="4" customWidth="1"/>
    <col min="34" max="36" width="14.25" style="4" customWidth="1"/>
    <col min="37" max="38" width="18.375" style="4" customWidth="1"/>
    <col min="39" max="41" width="19" style="4" customWidth="1"/>
    <col min="42" max="42" width="60.625" style="7" customWidth="1"/>
    <col min="43" max="43" width="40.25" style="5" customWidth="1"/>
    <col min="44" max="16384" width="9" style="5"/>
  </cols>
  <sheetData>
    <row r="1" spans="1:42" ht="54" customHeight="1">
      <c r="A1" s="8" t="s">
        <v>0</v>
      </c>
    </row>
    <row r="2" spans="1:42" ht="62.1" customHeight="1">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row>
    <row r="3" spans="1:42" ht="38.1" customHeight="1">
      <c r="A3" s="9"/>
      <c r="B3" s="9"/>
      <c r="C3" s="9"/>
      <c r="D3" s="9"/>
      <c r="E3" s="9"/>
      <c r="F3" s="9"/>
      <c r="G3" s="9"/>
      <c r="H3" s="9"/>
      <c r="I3" s="9"/>
      <c r="J3" s="9"/>
      <c r="K3" s="9"/>
      <c r="L3" s="9"/>
      <c r="M3" s="18"/>
      <c r="N3" s="18"/>
      <c r="O3" s="19"/>
      <c r="P3" s="19"/>
      <c r="Q3" s="18"/>
      <c r="R3" s="18"/>
      <c r="S3" s="18"/>
      <c r="T3" s="18"/>
      <c r="U3" s="18"/>
      <c r="V3" s="18"/>
      <c r="W3" s="18"/>
      <c r="X3" s="18"/>
      <c r="Y3" s="18"/>
      <c r="Z3" s="18"/>
      <c r="AA3" s="18"/>
      <c r="AB3" s="18"/>
      <c r="AC3" s="18"/>
      <c r="AD3" s="18"/>
      <c r="AE3" s="18"/>
      <c r="AF3" s="18"/>
      <c r="AG3" s="18"/>
      <c r="AH3" s="24"/>
      <c r="AI3" s="24"/>
      <c r="AJ3" s="24"/>
      <c r="AK3" s="24"/>
      <c r="AL3" s="24"/>
      <c r="AM3" s="25"/>
      <c r="AN3" s="26"/>
      <c r="AO3" s="26"/>
      <c r="AP3" s="28" t="s">
        <v>2</v>
      </c>
    </row>
    <row r="4" spans="1:42" s="1" customFormat="1" ht="81" customHeight="1">
      <c r="A4" s="42" t="s">
        <v>3</v>
      </c>
      <c r="B4" s="48" t="s">
        <v>4</v>
      </c>
      <c r="C4" s="49"/>
      <c r="D4" s="49"/>
      <c r="E4" s="49"/>
      <c r="F4" s="49"/>
      <c r="G4" s="49"/>
      <c r="H4" s="49"/>
      <c r="I4" s="49"/>
      <c r="J4" s="50"/>
      <c r="K4" s="33" t="s">
        <v>5</v>
      </c>
      <c r="L4" s="33"/>
      <c r="M4" s="33"/>
      <c r="N4" s="33"/>
      <c r="O4" s="33"/>
      <c r="P4" s="33"/>
      <c r="Q4" s="33"/>
      <c r="R4" s="33"/>
      <c r="S4" s="33"/>
      <c r="T4" s="33"/>
      <c r="U4" s="33"/>
      <c r="V4" s="33"/>
      <c r="W4" s="33"/>
      <c r="X4" s="33"/>
      <c r="Y4" s="33"/>
      <c r="Z4" s="33"/>
      <c r="AA4" s="33"/>
      <c r="AB4" s="33"/>
      <c r="AC4" s="33"/>
      <c r="AD4" s="34" t="s">
        <v>6</v>
      </c>
      <c r="AE4" s="35"/>
      <c r="AF4" s="36"/>
      <c r="AG4" s="37" t="s">
        <v>7</v>
      </c>
      <c r="AH4" s="37"/>
      <c r="AI4" s="37"/>
      <c r="AJ4" s="37"/>
      <c r="AK4" s="27" t="s">
        <v>8</v>
      </c>
      <c r="AL4" s="34" t="s">
        <v>9</v>
      </c>
      <c r="AM4" s="35"/>
      <c r="AN4" s="36"/>
      <c r="AO4" s="21" t="s">
        <v>10</v>
      </c>
      <c r="AP4" s="37" t="s">
        <v>11</v>
      </c>
    </row>
    <row r="5" spans="1:42" s="1" customFormat="1" ht="48" customHeight="1">
      <c r="A5" s="42"/>
      <c r="B5" s="51"/>
      <c r="C5" s="52"/>
      <c r="D5" s="52"/>
      <c r="E5" s="52"/>
      <c r="F5" s="52"/>
      <c r="G5" s="52"/>
      <c r="H5" s="52"/>
      <c r="I5" s="52"/>
      <c r="J5" s="53"/>
      <c r="K5" s="33" t="s">
        <v>4</v>
      </c>
      <c r="L5" s="33" t="s">
        <v>12</v>
      </c>
      <c r="M5" s="33"/>
      <c r="N5" s="33"/>
      <c r="O5" s="33"/>
      <c r="P5" s="33"/>
      <c r="Q5" s="33"/>
      <c r="R5" s="33"/>
      <c r="S5" s="33"/>
      <c r="T5" s="33"/>
      <c r="U5" s="38" t="s">
        <v>13</v>
      </c>
      <c r="V5" s="39"/>
      <c r="W5" s="39"/>
      <c r="X5" s="39"/>
      <c r="Y5" s="39"/>
      <c r="Z5" s="39"/>
      <c r="AA5" s="39"/>
      <c r="AB5" s="39"/>
      <c r="AC5" s="40"/>
      <c r="AD5" s="43" t="s">
        <v>4</v>
      </c>
      <c r="AE5" s="38" t="s">
        <v>12</v>
      </c>
      <c r="AF5" s="40"/>
      <c r="AG5" s="33" t="s">
        <v>4</v>
      </c>
      <c r="AH5" s="33" t="s">
        <v>12</v>
      </c>
      <c r="AI5" s="33"/>
      <c r="AJ5" s="27" t="s">
        <v>13</v>
      </c>
      <c r="AK5" s="27" t="s">
        <v>12</v>
      </c>
      <c r="AL5" s="47" t="s">
        <v>4</v>
      </c>
      <c r="AM5" s="34" t="s">
        <v>12</v>
      </c>
      <c r="AN5" s="36"/>
      <c r="AO5" s="21" t="s">
        <v>13</v>
      </c>
      <c r="AP5" s="37"/>
    </row>
    <row r="6" spans="1:42" s="1" customFormat="1" ht="27" customHeight="1">
      <c r="A6" s="42"/>
      <c r="B6" s="33" t="s">
        <v>14</v>
      </c>
      <c r="C6" s="43" t="s">
        <v>15</v>
      </c>
      <c r="D6" s="44" t="s">
        <v>16</v>
      </c>
      <c r="E6" s="39" t="s">
        <v>12</v>
      </c>
      <c r="F6" s="39"/>
      <c r="G6" s="40"/>
      <c r="H6" s="39" t="s">
        <v>13</v>
      </c>
      <c r="I6" s="39"/>
      <c r="J6" s="40"/>
      <c r="K6" s="33"/>
      <c r="L6" s="33" t="s">
        <v>17</v>
      </c>
      <c r="M6" s="33" t="s">
        <v>15</v>
      </c>
      <c r="N6" s="33" t="s">
        <v>16</v>
      </c>
      <c r="O6" s="33" t="s">
        <v>18</v>
      </c>
      <c r="P6" s="33"/>
      <c r="Q6" s="33"/>
      <c r="R6" s="33"/>
      <c r="S6" s="33"/>
      <c r="T6" s="33"/>
      <c r="U6" s="41" t="s">
        <v>17</v>
      </c>
      <c r="V6" s="41" t="s">
        <v>15</v>
      </c>
      <c r="W6" s="41" t="s">
        <v>16</v>
      </c>
      <c r="X6" s="41" t="s">
        <v>18</v>
      </c>
      <c r="Y6" s="41"/>
      <c r="Z6" s="41"/>
      <c r="AA6" s="41"/>
      <c r="AB6" s="41"/>
      <c r="AC6" s="41"/>
      <c r="AD6" s="44"/>
      <c r="AE6" s="45" t="s">
        <v>15</v>
      </c>
      <c r="AF6" s="45" t="s">
        <v>16</v>
      </c>
      <c r="AG6" s="33"/>
      <c r="AH6" s="37" t="s">
        <v>15</v>
      </c>
      <c r="AI6" s="37" t="s">
        <v>16</v>
      </c>
      <c r="AJ6" s="37" t="s">
        <v>16</v>
      </c>
      <c r="AK6" s="43" t="s">
        <v>15</v>
      </c>
      <c r="AL6" s="45"/>
      <c r="AM6" s="45" t="s">
        <v>15</v>
      </c>
      <c r="AN6" s="45" t="s">
        <v>16</v>
      </c>
      <c r="AO6" s="45" t="s">
        <v>16</v>
      </c>
      <c r="AP6" s="37"/>
    </row>
    <row r="7" spans="1:42" s="1" customFormat="1" ht="143.1" customHeight="1">
      <c r="A7" s="42"/>
      <c r="B7" s="33"/>
      <c r="C7" s="41"/>
      <c r="D7" s="41"/>
      <c r="E7" s="11" t="s">
        <v>17</v>
      </c>
      <c r="F7" s="10" t="s">
        <v>15</v>
      </c>
      <c r="G7" s="10" t="s">
        <v>16</v>
      </c>
      <c r="H7" s="10" t="s">
        <v>17</v>
      </c>
      <c r="I7" s="10" t="s">
        <v>15</v>
      </c>
      <c r="J7" s="10" t="s">
        <v>16</v>
      </c>
      <c r="K7" s="33"/>
      <c r="L7" s="33"/>
      <c r="M7" s="33"/>
      <c r="N7" s="33"/>
      <c r="O7" s="20" t="s">
        <v>19</v>
      </c>
      <c r="P7" s="20" t="s">
        <v>20</v>
      </c>
      <c r="Q7" s="20" t="s">
        <v>21</v>
      </c>
      <c r="R7" s="20" t="s">
        <v>22</v>
      </c>
      <c r="S7" s="20" t="s">
        <v>23</v>
      </c>
      <c r="T7" s="20" t="s">
        <v>24</v>
      </c>
      <c r="U7" s="33"/>
      <c r="V7" s="33"/>
      <c r="W7" s="33"/>
      <c r="X7" s="20" t="s">
        <v>25</v>
      </c>
      <c r="Y7" s="20" t="s">
        <v>26</v>
      </c>
      <c r="Z7" s="20" t="s">
        <v>27</v>
      </c>
      <c r="AA7" s="20" t="s">
        <v>28</v>
      </c>
      <c r="AB7" s="20" t="s">
        <v>29</v>
      </c>
      <c r="AC7" s="20" t="s">
        <v>30</v>
      </c>
      <c r="AD7" s="41"/>
      <c r="AE7" s="46"/>
      <c r="AF7" s="46"/>
      <c r="AG7" s="33"/>
      <c r="AH7" s="37"/>
      <c r="AI7" s="37"/>
      <c r="AJ7" s="37"/>
      <c r="AK7" s="41"/>
      <c r="AL7" s="46"/>
      <c r="AM7" s="46"/>
      <c r="AN7" s="46"/>
      <c r="AO7" s="46"/>
      <c r="AP7" s="37"/>
    </row>
    <row r="8" spans="1:42" s="2" customFormat="1" ht="27.95" customHeight="1">
      <c r="A8" s="12" t="s">
        <v>31</v>
      </c>
      <c r="B8" s="13">
        <f t="shared" ref="B8:B12" si="0">C8+D8</f>
        <v>17998</v>
      </c>
      <c r="C8" s="14">
        <f t="shared" ref="C8:D12" si="1">F8+I8</f>
        <v>11610</v>
      </c>
      <c r="D8" s="14">
        <f t="shared" si="1"/>
        <v>6388</v>
      </c>
      <c r="E8" s="14">
        <f t="shared" ref="E8:E12" si="2">F8+G8</f>
        <v>4192</v>
      </c>
      <c r="F8" s="13">
        <f t="shared" ref="F8:F12" si="3">M8+AE8+AH8+AK8+AM8</f>
        <v>2102</v>
      </c>
      <c r="G8" s="14">
        <f t="shared" ref="G8:G12" si="4">N8+AF8+AI8+AN8</f>
        <v>2090</v>
      </c>
      <c r="H8" s="14">
        <f t="shared" ref="H8:H12" si="5">I8+J8</f>
        <v>13806</v>
      </c>
      <c r="I8" s="13">
        <f>V8</f>
        <v>9508</v>
      </c>
      <c r="J8" s="14">
        <f t="shared" ref="J8:J12" si="6">W8+AJ8+AO8</f>
        <v>4298</v>
      </c>
      <c r="K8" s="13">
        <f t="shared" ref="K8:K12" si="7">L8+U8</f>
        <v>15944</v>
      </c>
      <c r="L8" s="14">
        <f>SUM(L9:L12)</f>
        <v>2138</v>
      </c>
      <c r="M8" s="14">
        <f>SUM(M9:M12)</f>
        <v>419</v>
      </c>
      <c r="N8" s="14">
        <f t="shared" ref="N8:N12" si="8">L8-M8</f>
        <v>1719</v>
      </c>
      <c r="O8" s="14">
        <f>SUM(O9:O12)</f>
        <v>0</v>
      </c>
      <c r="P8" s="14">
        <f>SUM(P9:P12)</f>
        <v>0</v>
      </c>
      <c r="Q8" s="14">
        <f>SUM(Q9:Q12)</f>
        <v>419</v>
      </c>
      <c r="R8" s="14">
        <f>SUM(R9:R12)</f>
        <v>1400</v>
      </c>
      <c r="S8" s="14">
        <f>SUM(S9:S12)</f>
        <v>0</v>
      </c>
      <c r="T8" s="14"/>
      <c r="U8" s="14">
        <f>SUM(U9:U12)</f>
        <v>13806</v>
      </c>
      <c r="V8" s="14">
        <f>SUM(V9:V12)</f>
        <v>9508</v>
      </c>
      <c r="W8" s="13">
        <f t="shared" ref="W8:W12" si="9">U8-V8</f>
        <v>4298</v>
      </c>
      <c r="X8" s="14">
        <f>SUM(X9:X12)</f>
        <v>4000</v>
      </c>
      <c r="Y8" s="14">
        <f>SUM(Y9:Y12)</f>
        <v>0</v>
      </c>
      <c r="Z8" s="14">
        <f>SUM(Z9:Z12)</f>
        <v>180</v>
      </c>
      <c r="AA8" s="14">
        <f>SUM(AA9:AA12)</f>
        <v>4000</v>
      </c>
      <c r="AB8" s="14"/>
      <c r="AC8" s="14">
        <f>SUM(AC9:AC12)</f>
        <v>118</v>
      </c>
      <c r="AD8" s="22">
        <f t="shared" ref="AD8:AD12" si="10">SUM(AE8+AF8)</f>
        <v>1268</v>
      </c>
      <c r="AE8" s="14">
        <v>1218</v>
      </c>
      <c r="AF8" s="14">
        <f>SUM(AF9:AF12)</f>
        <v>50</v>
      </c>
      <c r="AG8" s="14">
        <f>SUM(AH8+AI8+AJ8)</f>
        <v>691</v>
      </c>
      <c r="AH8" s="14">
        <f>SUM(AH9:AH12)</f>
        <v>370</v>
      </c>
      <c r="AI8" s="14">
        <f>SUM(AI9:AI12)</f>
        <v>321</v>
      </c>
      <c r="AJ8" s="14"/>
      <c r="AK8" s="14">
        <f>SUM(AK9:AK12)</f>
        <v>0</v>
      </c>
      <c r="AL8" s="14">
        <f t="shared" ref="AL8:AL12" si="11">SUM(AM8+AN8)</f>
        <v>95</v>
      </c>
      <c r="AM8" s="14">
        <f>SUM(AM9:AM12)</f>
        <v>95</v>
      </c>
      <c r="AN8" s="14">
        <f>SUM(AN9:AN12)</f>
        <v>0</v>
      </c>
      <c r="AO8" s="14">
        <f>SUM(AO9:AO12)</f>
        <v>0</v>
      </c>
      <c r="AP8" s="29"/>
    </row>
    <row r="9" spans="1:42" s="3" customFormat="1" ht="27.95" customHeight="1">
      <c r="A9" s="15" t="s">
        <v>32</v>
      </c>
      <c r="B9" s="16">
        <f t="shared" si="0"/>
        <v>2028</v>
      </c>
      <c r="C9" s="17">
        <f t="shared" si="1"/>
        <v>1554</v>
      </c>
      <c r="D9" s="17">
        <f t="shared" si="1"/>
        <v>474</v>
      </c>
      <c r="E9" s="17">
        <f t="shared" si="2"/>
        <v>560</v>
      </c>
      <c r="F9" s="16">
        <f t="shared" si="3"/>
        <v>106</v>
      </c>
      <c r="G9" s="17">
        <f t="shared" si="4"/>
        <v>454</v>
      </c>
      <c r="H9" s="17">
        <f t="shared" si="5"/>
        <v>1468</v>
      </c>
      <c r="I9" s="16">
        <f>V9</f>
        <v>1448</v>
      </c>
      <c r="J9" s="17">
        <f t="shared" si="6"/>
        <v>20</v>
      </c>
      <c r="K9" s="16">
        <f t="shared" si="7"/>
        <v>2028</v>
      </c>
      <c r="L9" s="16">
        <v>560</v>
      </c>
      <c r="M9" s="17">
        <v>106</v>
      </c>
      <c r="N9" s="17">
        <f t="shared" si="8"/>
        <v>454</v>
      </c>
      <c r="O9" s="17"/>
      <c r="P9" s="17"/>
      <c r="Q9" s="17">
        <v>106</v>
      </c>
      <c r="R9" s="17">
        <v>420</v>
      </c>
      <c r="S9" s="17"/>
      <c r="T9" s="17"/>
      <c r="U9" s="17">
        <v>1468</v>
      </c>
      <c r="V9" s="17">
        <v>1448</v>
      </c>
      <c r="W9" s="16">
        <f t="shared" si="9"/>
        <v>20</v>
      </c>
      <c r="X9" s="17"/>
      <c r="Y9" s="17"/>
      <c r="Z9" s="17">
        <v>0</v>
      </c>
      <c r="AA9" s="17"/>
      <c r="AB9" s="17"/>
      <c r="AC9" s="17">
        <v>20</v>
      </c>
      <c r="AD9" s="23">
        <f t="shared" si="10"/>
        <v>0</v>
      </c>
      <c r="AE9" s="17"/>
      <c r="AF9" s="17"/>
      <c r="AG9" s="17">
        <f t="shared" ref="AG9:AG12" si="12">SUM(AH9+AI9+AJ9)</f>
        <v>0</v>
      </c>
      <c r="AH9" s="17"/>
      <c r="AI9" s="17"/>
      <c r="AJ9" s="17"/>
      <c r="AK9" s="16"/>
      <c r="AL9" s="17">
        <f t="shared" si="11"/>
        <v>0</v>
      </c>
      <c r="AM9" s="17"/>
      <c r="AN9" s="17"/>
      <c r="AO9" s="17"/>
      <c r="AP9" s="30"/>
    </row>
    <row r="10" spans="1:42" s="3" customFormat="1" ht="27.95" customHeight="1">
      <c r="A10" s="15" t="s">
        <v>35</v>
      </c>
      <c r="B10" s="16">
        <f>C10+D10</f>
        <v>2246</v>
      </c>
      <c r="C10" s="17">
        <f>F10+I10</f>
        <v>1404</v>
      </c>
      <c r="D10" s="17">
        <f>G10+J10</f>
        <v>842</v>
      </c>
      <c r="E10" s="17">
        <f>F10+G10</f>
        <v>1125</v>
      </c>
      <c r="F10" s="16">
        <f>M10+AE10+AH10+AK10+AM10</f>
        <v>373</v>
      </c>
      <c r="G10" s="17">
        <f>N10+AF10+AI10+AN10</f>
        <v>752</v>
      </c>
      <c r="H10" s="17">
        <f>I10+J10</f>
        <v>1121</v>
      </c>
      <c r="I10" s="16">
        <f>V10</f>
        <v>1031</v>
      </c>
      <c r="J10" s="17">
        <f>W10+AJ10+AO10</f>
        <v>90</v>
      </c>
      <c r="K10" s="16">
        <f>L10+U10</f>
        <v>1555</v>
      </c>
      <c r="L10" s="16">
        <v>434</v>
      </c>
      <c r="M10" s="17">
        <v>3</v>
      </c>
      <c r="N10" s="17">
        <f>L10-M10</f>
        <v>431</v>
      </c>
      <c r="O10" s="17"/>
      <c r="P10" s="17"/>
      <c r="Q10" s="17">
        <v>3</v>
      </c>
      <c r="R10" s="17">
        <v>350</v>
      </c>
      <c r="S10" s="17"/>
      <c r="T10" s="17"/>
      <c r="U10" s="17">
        <v>1121</v>
      </c>
      <c r="V10" s="17">
        <v>1031</v>
      </c>
      <c r="W10" s="16">
        <f>U10-V10</f>
        <v>90</v>
      </c>
      <c r="X10" s="17"/>
      <c r="Y10" s="17"/>
      <c r="Z10" s="17">
        <v>60</v>
      </c>
      <c r="AA10" s="17"/>
      <c r="AB10" s="17"/>
      <c r="AC10" s="17">
        <v>30</v>
      </c>
      <c r="AD10" s="23">
        <f>SUM(AE10+AF10)</f>
        <v>0</v>
      </c>
      <c r="AE10" s="17"/>
      <c r="AF10" s="17"/>
      <c r="AG10" s="17">
        <f>SUM(AH10+AI10+AJ10)</f>
        <v>691</v>
      </c>
      <c r="AH10" s="17">
        <v>370</v>
      </c>
      <c r="AI10" s="17">
        <v>321</v>
      </c>
      <c r="AJ10" s="17"/>
      <c r="AK10" s="16"/>
      <c r="AL10" s="17">
        <f>SUM(AM10+AN10)</f>
        <v>0</v>
      </c>
      <c r="AM10" s="17"/>
      <c r="AN10" s="17"/>
      <c r="AO10" s="17"/>
      <c r="AP10" s="30"/>
    </row>
    <row r="11" spans="1:42" s="3" customFormat="1" ht="27.95" customHeight="1">
      <c r="A11" s="15" t="s">
        <v>33</v>
      </c>
      <c r="B11" s="16">
        <f t="shared" si="0"/>
        <v>6145</v>
      </c>
      <c r="C11" s="17">
        <f t="shared" si="1"/>
        <v>1516</v>
      </c>
      <c r="D11" s="17">
        <f t="shared" si="1"/>
        <v>4629</v>
      </c>
      <c r="E11" s="17">
        <f t="shared" si="2"/>
        <v>703</v>
      </c>
      <c r="F11" s="16">
        <f t="shared" si="3"/>
        <v>189</v>
      </c>
      <c r="G11" s="17">
        <f t="shared" si="4"/>
        <v>514</v>
      </c>
      <c r="H11" s="17">
        <f t="shared" si="5"/>
        <v>5442</v>
      </c>
      <c r="I11" s="16">
        <f>V11</f>
        <v>1327</v>
      </c>
      <c r="J11" s="17">
        <f t="shared" si="6"/>
        <v>4115</v>
      </c>
      <c r="K11" s="16">
        <f t="shared" si="7"/>
        <v>6050</v>
      </c>
      <c r="L11" s="16">
        <v>608</v>
      </c>
      <c r="M11" s="17">
        <v>94</v>
      </c>
      <c r="N11" s="17">
        <f t="shared" si="8"/>
        <v>514</v>
      </c>
      <c r="O11" s="17"/>
      <c r="P11" s="17"/>
      <c r="Q11" s="17">
        <v>94</v>
      </c>
      <c r="R11" s="17">
        <v>420</v>
      </c>
      <c r="S11" s="17"/>
      <c r="T11" s="17"/>
      <c r="U11" s="17">
        <f>1442+AA11</f>
        <v>5442</v>
      </c>
      <c r="V11" s="17">
        <v>1327</v>
      </c>
      <c r="W11" s="16">
        <f t="shared" si="9"/>
        <v>4115</v>
      </c>
      <c r="X11" s="17"/>
      <c r="Y11" s="17"/>
      <c r="Z11" s="17">
        <v>60</v>
      </c>
      <c r="AA11" s="17">
        <v>4000</v>
      </c>
      <c r="AB11" s="17"/>
      <c r="AC11" s="17">
        <v>55</v>
      </c>
      <c r="AD11" s="23">
        <f t="shared" si="10"/>
        <v>0</v>
      </c>
      <c r="AE11" s="17"/>
      <c r="AF11" s="17"/>
      <c r="AG11" s="17">
        <f t="shared" si="12"/>
        <v>0</v>
      </c>
      <c r="AH11" s="17"/>
      <c r="AI11" s="17"/>
      <c r="AJ11" s="17"/>
      <c r="AK11" s="16"/>
      <c r="AL11" s="17">
        <f t="shared" si="11"/>
        <v>95</v>
      </c>
      <c r="AM11" s="17">
        <v>95</v>
      </c>
      <c r="AN11" s="17"/>
      <c r="AO11" s="17"/>
      <c r="AP11" s="30" t="s">
        <v>34</v>
      </c>
    </row>
    <row r="12" spans="1:42" s="3" customFormat="1" ht="86.1" customHeight="1">
      <c r="A12" s="15" t="s">
        <v>36</v>
      </c>
      <c r="B12" s="16">
        <f t="shared" si="0"/>
        <v>6710</v>
      </c>
      <c r="C12" s="17">
        <f t="shared" si="1"/>
        <v>6267</v>
      </c>
      <c r="D12" s="17">
        <f t="shared" si="1"/>
        <v>443</v>
      </c>
      <c r="E12" s="17">
        <f t="shared" si="2"/>
        <v>935</v>
      </c>
      <c r="F12" s="16">
        <f t="shared" si="3"/>
        <v>565</v>
      </c>
      <c r="G12" s="17">
        <f t="shared" si="4"/>
        <v>370</v>
      </c>
      <c r="H12" s="17">
        <f t="shared" si="5"/>
        <v>5775</v>
      </c>
      <c r="I12" s="16">
        <f>V12</f>
        <v>5702</v>
      </c>
      <c r="J12" s="17">
        <f t="shared" si="6"/>
        <v>73</v>
      </c>
      <c r="K12" s="16">
        <f t="shared" si="7"/>
        <v>6311</v>
      </c>
      <c r="L12" s="16">
        <v>536</v>
      </c>
      <c r="M12" s="17">
        <v>216</v>
      </c>
      <c r="N12" s="17">
        <f t="shared" si="8"/>
        <v>320</v>
      </c>
      <c r="O12" s="17"/>
      <c r="P12" s="17"/>
      <c r="Q12" s="17">
        <v>216</v>
      </c>
      <c r="R12" s="17">
        <v>210</v>
      </c>
      <c r="S12" s="17"/>
      <c r="T12" s="17"/>
      <c r="U12" s="17">
        <v>5775</v>
      </c>
      <c r="V12" s="17">
        <v>5702</v>
      </c>
      <c r="W12" s="16">
        <f t="shared" si="9"/>
        <v>73</v>
      </c>
      <c r="X12" s="17">
        <v>4000</v>
      </c>
      <c r="Y12" s="17"/>
      <c r="Z12" s="17">
        <v>60</v>
      </c>
      <c r="AA12" s="17"/>
      <c r="AB12" s="17"/>
      <c r="AC12" s="17">
        <v>13</v>
      </c>
      <c r="AD12" s="23">
        <f t="shared" si="10"/>
        <v>399</v>
      </c>
      <c r="AE12" s="17">
        <v>349</v>
      </c>
      <c r="AF12" s="17">
        <v>50</v>
      </c>
      <c r="AG12" s="17">
        <f t="shared" si="12"/>
        <v>0</v>
      </c>
      <c r="AH12" s="17"/>
      <c r="AI12" s="17"/>
      <c r="AJ12" s="17"/>
      <c r="AK12" s="17"/>
      <c r="AL12" s="17">
        <f t="shared" si="11"/>
        <v>0</v>
      </c>
      <c r="AM12" s="17"/>
      <c r="AN12" s="17"/>
      <c r="AO12" s="17"/>
      <c r="AP12" s="30" t="s">
        <v>37</v>
      </c>
    </row>
  </sheetData>
  <mergeCells count="39">
    <mergeCell ref="AO6:AO7"/>
    <mergeCell ref="AP4:AP7"/>
    <mergeCell ref="B4:J5"/>
    <mergeCell ref="E6:G6"/>
    <mergeCell ref="H6:J6"/>
    <mergeCell ref="O6:T6"/>
    <mergeCell ref="X6:AC6"/>
    <mergeCell ref="A4:A7"/>
    <mergeCell ref="B6:B7"/>
    <mergeCell ref="C6:C7"/>
    <mergeCell ref="D6:D7"/>
    <mergeCell ref="K5:K7"/>
    <mergeCell ref="L6:L7"/>
    <mergeCell ref="M6:M7"/>
    <mergeCell ref="N6:N7"/>
    <mergeCell ref="U6:U7"/>
    <mergeCell ref="V6:V7"/>
    <mergeCell ref="W6:W7"/>
    <mergeCell ref="L5:T5"/>
    <mergeCell ref="U5:AC5"/>
    <mergeCell ref="AE5:AF5"/>
    <mergeCell ref="AH5:AI5"/>
    <mergeCell ref="AM5:AN5"/>
    <mergeCell ref="AD5:AD7"/>
    <mergeCell ref="AE6:AE7"/>
    <mergeCell ref="AF6:AF7"/>
    <mergeCell ref="AG5:AG7"/>
    <mergeCell ref="AH6:AH7"/>
    <mergeCell ref="AI6:AI7"/>
    <mergeCell ref="AJ6:AJ7"/>
    <mergeCell ref="AK6:AK7"/>
    <mergeCell ref="AL5:AL7"/>
    <mergeCell ref="AM6:AM7"/>
    <mergeCell ref="AN6:AN7"/>
    <mergeCell ref="A2:AP2"/>
    <mergeCell ref="K4:AC4"/>
    <mergeCell ref="AD4:AF4"/>
    <mergeCell ref="AG4:AJ4"/>
    <mergeCell ref="AL4:AN4"/>
  </mergeCells>
  <phoneticPr fontId="13" type="noConversion"/>
  <printOptions horizontalCentered="1"/>
  <pageMargins left="0.59027777777777801" right="0.59027777777777801" top="0.75138888888888899" bottom="0.35763888888888901" header="0.29861111111111099" footer="0.29861111111111099"/>
  <pageSetup paperSize="8" scale="26" fitToHeight="0" orientation="landscape" r:id="rId1"/>
  <headerFooter>
    <oddFooter>&amp;C第 &amp;P 页，共 &amp;N 页</oddFooter>
  </headerFooter>
  <ignoredErrors>
    <ignoredError sqref="AG11 W11 AL11 AL8:AL9 W8:W9 AG8:AG9 AG12 W12 AL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何霖杰</dc:creator>
  <cp:lastModifiedBy>刘西子</cp:lastModifiedBy>
  <dcterms:created xsi:type="dcterms:W3CDTF">2013-10-30T16:57:00Z</dcterms:created>
  <dcterms:modified xsi:type="dcterms:W3CDTF">2023-06-27T03:37:18Z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E28187158321425A86D192C30E31F717_13</vt:lpwstr>
  </property>
  <property fmtid="{D5CDD505-2E9C-101B-9397-08002B2CF9AE}" pid="4" name="commondata">
    <vt:lpwstr>eyJoZGlkIjoiNjc2ZDljODM0NWRmYTdjNmE4OGY1OWExYWUyZGM4YjYifQ==</vt:lpwstr>
  </property>
</Properties>
</file>